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Команды" sheetId="1" r:id="rId1"/>
    <sheet name="Перевал" sheetId="2" r:id="rId2"/>
    <sheet name="Берг" sheetId="3" r:id="rId3"/>
    <sheet name="Подъём" sheetId="4" r:id="rId4"/>
    <sheet name="Спуск" sheetId="5" r:id="rId5"/>
    <sheet name="Связки" sheetId="6" r:id="rId6"/>
  </sheets>
  <definedNames>
    <definedName name="_xlnm.Print_Area" localSheetId="2">'Берг'!$A$1:$E$22</definedName>
    <definedName name="_xlnm.Print_Area" localSheetId="0">'Команды'!$A$1:$G$18</definedName>
    <definedName name="_xlnm.Print_Area" localSheetId="1">'Перевал'!$A$1:$E$21</definedName>
    <definedName name="_xlnm.Print_Area" localSheetId="3">'Подъём'!$A$1:$E$21</definedName>
    <definedName name="_xlnm.Print_Area" localSheetId="5">'Связки'!$A$1:$E$21</definedName>
    <definedName name="_xlnm.Print_Area" localSheetId="4">'Спуск'!$A$1:$E$21</definedName>
  </definedNames>
  <calcPr fullCalcOnLoad="1"/>
</workbook>
</file>

<file path=xl/sharedStrings.xml><?xml version="1.0" encoding="utf-8"?>
<sst xmlns="http://schemas.openxmlformats.org/spreadsheetml/2006/main" count="206" uniqueCount="95">
  <si>
    <t>№</t>
  </si>
  <si>
    <t>Команда</t>
  </si>
  <si>
    <t>Город</t>
  </si>
  <si>
    <t>Список команд</t>
  </si>
  <si>
    <t>Этап "Гонка связок"</t>
  </si>
  <si>
    <t>Название команды</t>
  </si>
  <si>
    <t>Время прохождения</t>
  </si>
  <si>
    <t>Сумма штрафов</t>
  </si>
  <si>
    <t>Результат</t>
  </si>
  <si>
    <t>Место</t>
  </si>
  <si>
    <t>Формула для расчёта</t>
  </si>
  <si>
    <t>Р = К*Тл/Тк-Ш</t>
  </si>
  <si>
    <t>К - коэффициент</t>
  </si>
  <si>
    <t>Тл - лучшее время</t>
  </si>
  <si>
    <t>Этап "Преодоление бергшрунда"</t>
  </si>
  <si>
    <t>Этап "Перевал"</t>
  </si>
  <si>
    <t>Список этапов</t>
  </si>
  <si>
    <t>Этап "Подъём пострадавшего"</t>
  </si>
  <si>
    <t>Этап "Спуск пострадавшего"</t>
  </si>
  <si>
    <t>Коэффициент</t>
  </si>
  <si>
    <t>Скиф-4</t>
  </si>
  <si>
    <t>Радуга</t>
  </si>
  <si>
    <t>Зацеп</t>
  </si>
  <si>
    <t>Кострома-1</t>
  </si>
  <si>
    <t>Перцы</t>
  </si>
  <si>
    <t>Скиф-2</t>
  </si>
  <si>
    <t>Скиф-3</t>
  </si>
  <si>
    <t>Горняшка</t>
  </si>
  <si>
    <t>Кострома-2</t>
  </si>
  <si>
    <t>Ирбис</t>
  </si>
  <si>
    <t>Политех</t>
  </si>
  <si>
    <t>Рыбы</t>
  </si>
  <si>
    <t>Скиф-1</t>
  </si>
  <si>
    <t>Пурга</t>
  </si>
  <si>
    <t>Тверь</t>
  </si>
  <si>
    <t>Тутаев</t>
  </si>
  <si>
    <t>Москва</t>
  </si>
  <si>
    <t>Рыбинск</t>
  </si>
  <si>
    <t>Ярославль</t>
  </si>
  <si>
    <t>Кострома</t>
  </si>
  <si>
    <t>Теплов</t>
  </si>
  <si>
    <t>Бережной</t>
  </si>
  <si>
    <t>Авдокачев</t>
  </si>
  <si>
    <t>Текотов</t>
  </si>
  <si>
    <t>Страдалец</t>
  </si>
  <si>
    <t>Иванов В.</t>
  </si>
  <si>
    <t>Сайног</t>
  </si>
  <si>
    <t>Кулагин</t>
  </si>
  <si>
    <t>Антипов</t>
  </si>
  <si>
    <t>Клёнов</t>
  </si>
  <si>
    <t>Малышева</t>
  </si>
  <si>
    <t>Алиева</t>
  </si>
  <si>
    <t>Попов</t>
  </si>
  <si>
    <t>Загребнев</t>
  </si>
  <si>
    <t>Лысанова</t>
  </si>
  <si>
    <t>Полухин</t>
  </si>
  <si>
    <t>Соколов</t>
  </si>
  <si>
    <t>Чуракова</t>
  </si>
  <si>
    <t>Сергеев</t>
  </si>
  <si>
    <t>Нилов</t>
  </si>
  <si>
    <t>Степанов</t>
  </si>
  <si>
    <t>Яковлев</t>
  </si>
  <si>
    <t>Глинникова</t>
  </si>
  <si>
    <t>Иванова</t>
  </si>
  <si>
    <t>Минькина</t>
  </si>
  <si>
    <t>Аксенов</t>
  </si>
  <si>
    <t>Превышение КВ</t>
  </si>
  <si>
    <t>Снялись</t>
  </si>
  <si>
    <t>Фрейгин</t>
  </si>
  <si>
    <t>Журавлев</t>
  </si>
  <si>
    <t>Ярошук</t>
  </si>
  <si>
    <t>Лосева</t>
  </si>
  <si>
    <t>Горшков</t>
  </si>
  <si>
    <t>Савицкий</t>
  </si>
  <si>
    <t>Круглов</t>
  </si>
  <si>
    <t>Белотелов</t>
  </si>
  <si>
    <t>Хаки</t>
  </si>
  <si>
    <t>Сельянова</t>
  </si>
  <si>
    <t>Николаев</t>
  </si>
  <si>
    <t>Шарыпова</t>
  </si>
  <si>
    <t>Белова</t>
  </si>
  <si>
    <t>Богатов</t>
  </si>
  <si>
    <t>Кузин</t>
  </si>
  <si>
    <t>Иванов</t>
  </si>
  <si>
    <t>Нагайцев</t>
  </si>
  <si>
    <t>Назаров</t>
  </si>
  <si>
    <t>Главный секретарь __________________ Н. Беляшова</t>
  </si>
  <si>
    <t>Главный судья _____________________ О. Прокопов</t>
  </si>
  <si>
    <t>Огурцова</t>
  </si>
  <si>
    <t>Воронова</t>
  </si>
  <si>
    <t>Куранов</t>
  </si>
  <si>
    <t>Мельников</t>
  </si>
  <si>
    <t>Бережной-Жемков</t>
  </si>
  <si>
    <t>Нилов-Нагайцев</t>
  </si>
  <si>
    <t>Сироткин-Круглов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</si>
</sst>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</numFmts>
  <fonts count="12">
    <font>
      <sz val="10"/>
      <name val="Arial Cyr"/>
      <family val="0"/>
    </font>
    <font>
      <sz val="14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name val="Arial Cyr"/>
      <family val="0"/>
    </font>
    <font>
      <sz val="16"/>
      <name val="Times New Roman"/>
      <family val="1"/>
    </font>
    <font>
      <b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6" fontId="3" fillId="0" borderId="0" xfId="0" applyNumberFormat="1" applyFont="1" applyBorder="1" applyAlignment="1">
      <alignment/>
    </xf>
    <xf numFmtId="45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10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46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 horizontal="right"/>
    </xf>
    <xf numFmtId="0" fontId="1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/>
    </xf>
    <xf numFmtId="4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G10" sqref="G10"/>
    </sheetView>
  </sheetViews>
  <sheetFormatPr defaultColWidth="9.00390625" defaultRowHeight="12.75"/>
  <cols>
    <col min="1" max="1" width="5.25390625" style="0" customWidth="1"/>
    <col min="2" max="2" width="17.875" style="0" bestFit="1" customWidth="1"/>
    <col min="3" max="4" width="21.375" style="0" customWidth="1"/>
    <col min="5" max="5" width="5.25390625" style="0" customWidth="1"/>
    <col min="6" max="6" width="17.875" style="0" bestFit="1" customWidth="1"/>
    <col min="7" max="7" width="21.375" style="0" customWidth="1"/>
  </cols>
  <sheetData>
    <row r="1" spans="2:6" s="13" customFormat="1" ht="31.5" customHeight="1">
      <c r="B1" s="14" t="s">
        <v>3</v>
      </c>
      <c r="D1" s="15"/>
      <c r="F1" s="14" t="s">
        <v>3</v>
      </c>
    </row>
    <row r="2" spans="1:7" s="13" customFormat="1" ht="18">
      <c r="A2" s="1" t="s">
        <v>0</v>
      </c>
      <c r="B2" s="1" t="s">
        <v>1</v>
      </c>
      <c r="C2" s="1" t="s">
        <v>2</v>
      </c>
      <c r="D2" s="16"/>
      <c r="E2" s="1" t="s">
        <v>0</v>
      </c>
      <c r="F2" s="1" t="s">
        <v>1</v>
      </c>
      <c r="G2" s="1" t="s">
        <v>2</v>
      </c>
    </row>
    <row r="3" spans="1:7" s="13" customFormat="1" ht="18">
      <c r="A3" s="1">
        <v>1</v>
      </c>
      <c r="B3" s="2" t="s">
        <v>20</v>
      </c>
      <c r="C3" s="2" t="s">
        <v>36</v>
      </c>
      <c r="D3" s="17"/>
      <c r="E3" s="1">
        <v>1</v>
      </c>
      <c r="F3" s="2" t="s">
        <v>20</v>
      </c>
      <c r="G3" s="2" t="s">
        <v>36</v>
      </c>
    </row>
    <row r="4" spans="1:7" s="13" customFormat="1" ht="18">
      <c r="A4" s="1">
        <v>2</v>
      </c>
      <c r="B4" s="2" t="s">
        <v>21</v>
      </c>
      <c r="C4" s="2" t="s">
        <v>38</v>
      </c>
      <c r="D4" s="17"/>
      <c r="E4" s="1">
        <v>2</v>
      </c>
      <c r="F4" s="2" t="s">
        <v>21</v>
      </c>
      <c r="G4" s="2" t="s">
        <v>38</v>
      </c>
    </row>
    <row r="5" spans="1:7" s="13" customFormat="1" ht="18">
      <c r="A5" s="1">
        <v>3</v>
      </c>
      <c r="B5" s="2" t="s">
        <v>22</v>
      </c>
      <c r="C5" s="2" t="s">
        <v>38</v>
      </c>
      <c r="D5" s="17"/>
      <c r="E5" s="1">
        <v>3</v>
      </c>
      <c r="F5" s="2" t="s">
        <v>22</v>
      </c>
      <c r="G5" s="2" t="s">
        <v>38</v>
      </c>
    </row>
    <row r="6" spans="1:7" s="13" customFormat="1" ht="18">
      <c r="A6" s="1">
        <v>4</v>
      </c>
      <c r="B6" s="2" t="s">
        <v>23</v>
      </c>
      <c r="C6" s="2" t="s">
        <v>39</v>
      </c>
      <c r="D6" s="17"/>
      <c r="E6" s="1">
        <v>4</v>
      </c>
      <c r="F6" s="2" t="s">
        <v>23</v>
      </c>
      <c r="G6" s="2" t="s">
        <v>39</v>
      </c>
    </row>
    <row r="7" spans="1:7" s="13" customFormat="1" ht="18">
      <c r="A7" s="1">
        <v>5</v>
      </c>
      <c r="B7" s="2" t="s">
        <v>24</v>
      </c>
      <c r="C7" s="2" t="s">
        <v>38</v>
      </c>
      <c r="D7" s="17"/>
      <c r="E7" s="1">
        <v>5</v>
      </c>
      <c r="F7" s="2" t="s">
        <v>24</v>
      </c>
      <c r="G7" s="2" t="s">
        <v>38</v>
      </c>
    </row>
    <row r="8" spans="1:7" s="13" customFormat="1" ht="18">
      <c r="A8" s="1">
        <v>6</v>
      </c>
      <c r="B8" s="2" t="s">
        <v>25</v>
      </c>
      <c r="C8" s="2" t="s">
        <v>36</v>
      </c>
      <c r="D8" s="17"/>
      <c r="E8" s="1">
        <v>6</v>
      </c>
      <c r="F8" s="2" t="s">
        <v>25</v>
      </c>
      <c r="G8" s="2" t="s">
        <v>36</v>
      </c>
    </row>
    <row r="9" spans="1:7" s="13" customFormat="1" ht="18">
      <c r="A9" s="1">
        <v>7</v>
      </c>
      <c r="B9" s="2" t="s">
        <v>26</v>
      </c>
      <c r="C9" s="2" t="s">
        <v>36</v>
      </c>
      <c r="D9" s="17"/>
      <c r="E9" s="1">
        <v>7</v>
      </c>
      <c r="F9" s="2" t="s">
        <v>26</v>
      </c>
      <c r="G9" s="2" t="s">
        <v>36</v>
      </c>
    </row>
    <row r="10" spans="1:7" s="13" customFormat="1" ht="18">
      <c r="A10" s="1">
        <v>8</v>
      </c>
      <c r="B10" s="2" t="s">
        <v>27</v>
      </c>
      <c r="C10" s="2" t="s">
        <v>37</v>
      </c>
      <c r="D10" s="17"/>
      <c r="E10" s="1">
        <v>8</v>
      </c>
      <c r="F10" s="2" t="s">
        <v>27</v>
      </c>
      <c r="G10" s="25" t="s">
        <v>37</v>
      </c>
    </row>
    <row r="11" spans="1:7" s="13" customFormat="1" ht="18">
      <c r="A11" s="1">
        <v>9</v>
      </c>
      <c r="B11" s="2" t="s">
        <v>28</v>
      </c>
      <c r="C11" s="2" t="s">
        <v>39</v>
      </c>
      <c r="D11" s="17"/>
      <c r="E11" s="1">
        <v>9</v>
      </c>
      <c r="F11" s="2" t="s">
        <v>28</v>
      </c>
      <c r="G11" s="2" t="s">
        <v>39</v>
      </c>
    </row>
    <row r="12" spans="1:7" s="13" customFormat="1" ht="18">
      <c r="A12" s="1">
        <v>10</v>
      </c>
      <c r="B12" s="2" t="s">
        <v>29</v>
      </c>
      <c r="C12" s="2" t="s">
        <v>38</v>
      </c>
      <c r="D12" s="17"/>
      <c r="E12" s="1">
        <v>10</v>
      </c>
      <c r="F12" s="2" t="s">
        <v>29</v>
      </c>
      <c r="G12" s="2" t="s">
        <v>38</v>
      </c>
    </row>
    <row r="13" spans="1:7" s="13" customFormat="1" ht="18">
      <c r="A13" s="1">
        <v>11</v>
      </c>
      <c r="B13" s="2" t="s">
        <v>30</v>
      </c>
      <c r="C13" s="2" t="s">
        <v>38</v>
      </c>
      <c r="D13" s="17"/>
      <c r="E13" s="1">
        <v>11</v>
      </c>
      <c r="F13" s="2" t="s">
        <v>30</v>
      </c>
      <c r="G13" s="2" t="s">
        <v>38</v>
      </c>
    </row>
    <row r="14" spans="1:7" s="13" customFormat="1" ht="18">
      <c r="A14" s="1">
        <v>12</v>
      </c>
      <c r="B14" s="2" t="s">
        <v>31</v>
      </c>
      <c r="C14" s="2" t="s">
        <v>37</v>
      </c>
      <c r="D14" s="17"/>
      <c r="E14" s="1">
        <v>12</v>
      </c>
      <c r="F14" s="2" t="s">
        <v>31</v>
      </c>
      <c r="G14" s="25" t="s">
        <v>37</v>
      </c>
    </row>
    <row r="15" spans="1:7" s="13" customFormat="1" ht="18">
      <c r="A15" s="1">
        <v>13</v>
      </c>
      <c r="B15" s="2" t="s">
        <v>32</v>
      </c>
      <c r="C15" s="2" t="s">
        <v>36</v>
      </c>
      <c r="D15" s="17"/>
      <c r="E15" s="1">
        <v>13</v>
      </c>
      <c r="F15" s="2" t="s">
        <v>32</v>
      </c>
      <c r="G15" s="2" t="s">
        <v>36</v>
      </c>
    </row>
    <row r="16" spans="1:7" s="13" customFormat="1" ht="18">
      <c r="A16" s="1">
        <v>14</v>
      </c>
      <c r="B16" s="2" t="s">
        <v>33</v>
      </c>
      <c r="C16" s="2" t="s">
        <v>37</v>
      </c>
      <c r="D16" s="17"/>
      <c r="E16" s="1">
        <v>14</v>
      </c>
      <c r="F16" s="2" t="s">
        <v>33</v>
      </c>
      <c r="G16" s="25" t="s">
        <v>37</v>
      </c>
    </row>
    <row r="17" spans="1:7" s="13" customFormat="1" ht="18">
      <c r="A17" s="1">
        <v>15</v>
      </c>
      <c r="B17" s="2" t="s">
        <v>34</v>
      </c>
      <c r="C17" s="2" t="s">
        <v>34</v>
      </c>
      <c r="D17" s="17"/>
      <c r="E17" s="1">
        <v>15</v>
      </c>
      <c r="F17" s="2" t="s">
        <v>34</v>
      </c>
      <c r="G17" s="2" t="s">
        <v>34</v>
      </c>
    </row>
    <row r="18" spans="1:7" s="13" customFormat="1" ht="18">
      <c r="A18" s="1">
        <v>16</v>
      </c>
      <c r="B18" s="2" t="s">
        <v>35</v>
      </c>
      <c r="C18" s="2" t="s">
        <v>35</v>
      </c>
      <c r="D18" s="17"/>
      <c r="E18" s="1">
        <v>16</v>
      </c>
      <c r="F18" s="2" t="s">
        <v>35</v>
      </c>
      <c r="G18" s="2" t="s">
        <v>35</v>
      </c>
    </row>
    <row r="19" spans="5:7" ht="12.75">
      <c r="E19" s="18"/>
      <c r="F19" s="18"/>
      <c r="G19" s="18"/>
    </row>
    <row r="20" spans="2:7" s="10" customFormat="1" ht="15">
      <c r="B20" s="11" t="s">
        <v>16</v>
      </c>
      <c r="C20" s="11" t="s">
        <v>19</v>
      </c>
      <c r="D20" s="11"/>
      <c r="F20" s="11"/>
      <c r="G20" s="11"/>
    </row>
    <row r="21" spans="2:6" s="10" customFormat="1" ht="12.75">
      <c r="B21" s="12" t="s">
        <v>15</v>
      </c>
      <c r="C21" s="10">
        <v>120</v>
      </c>
      <c r="F21" s="12"/>
    </row>
    <row r="22" spans="2:6" s="10" customFormat="1" ht="12.75">
      <c r="B22" s="12" t="s">
        <v>14</v>
      </c>
      <c r="C22" s="10">
        <v>150</v>
      </c>
      <c r="F22" s="12"/>
    </row>
    <row r="23" spans="2:6" s="10" customFormat="1" ht="12.75">
      <c r="B23" s="12" t="s">
        <v>17</v>
      </c>
      <c r="C23" s="10">
        <v>130</v>
      </c>
      <c r="F23" s="12"/>
    </row>
    <row r="24" spans="2:6" s="10" customFormat="1" ht="12.75">
      <c r="B24" s="12" t="s">
        <v>18</v>
      </c>
      <c r="C24" s="10">
        <v>130</v>
      </c>
      <c r="F24" s="12"/>
    </row>
    <row r="25" spans="2:6" s="10" customFormat="1" ht="12.75">
      <c r="B25" s="12" t="s">
        <v>4</v>
      </c>
      <c r="C25" s="10">
        <v>100</v>
      </c>
      <c r="F25" s="12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="75" zoomScaleNormal="75" workbookViewId="0" topLeftCell="A1">
      <selection activeCell="E3" sqref="E3:E5"/>
    </sheetView>
  </sheetViews>
  <sheetFormatPr defaultColWidth="9.00390625" defaultRowHeight="12.75"/>
  <cols>
    <col min="1" max="1" width="26.25390625" style="7" bestFit="1" customWidth="1"/>
    <col min="2" max="2" width="28.00390625" style="7" bestFit="1" customWidth="1"/>
    <col min="3" max="3" width="22.00390625" style="7" bestFit="1" customWidth="1"/>
    <col min="4" max="4" width="13.75390625" style="7" bestFit="1" customWidth="1"/>
    <col min="5" max="5" width="9.375" style="7" bestFit="1" customWidth="1"/>
    <col min="6" max="16384" width="9.125" style="7" customWidth="1"/>
  </cols>
  <sheetData>
    <row r="1" spans="1:5" ht="42.75" customHeight="1">
      <c r="A1" s="34" t="str">
        <f>Команды!$B$21</f>
        <v>Этап "Перевал"</v>
      </c>
      <c r="B1" s="34"/>
      <c r="C1" s="34"/>
      <c r="D1" s="34"/>
      <c r="E1" s="34"/>
    </row>
    <row r="2" spans="1:5" s="20" customFormat="1" ht="22.5" customHeight="1">
      <c r="A2" s="19" t="s">
        <v>5</v>
      </c>
      <c r="B2" s="19" t="s">
        <v>6</v>
      </c>
      <c r="C2" s="19" t="s">
        <v>7</v>
      </c>
      <c r="D2" s="19" t="s">
        <v>8</v>
      </c>
      <c r="E2" s="19" t="s">
        <v>9</v>
      </c>
    </row>
    <row r="3" spans="1:5" s="23" customFormat="1" ht="22.5" customHeight="1">
      <c r="A3" s="21" t="str">
        <f>Команды!B17</f>
        <v>Тверь</v>
      </c>
      <c r="B3" s="22">
        <v>0.024259259259259258</v>
      </c>
      <c r="C3" s="26">
        <v>4</v>
      </c>
      <c r="D3" s="27">
        <f>$C$24*$C$25/B3-C3</f>
        <v>116</v>
      </c>
      <c r="E3" s="32">
        <v>1</v>
      </c>
    </row>
    <row r="4" spans="1:5" s="23" customFormat="1" ht="22.5" customHeight="1">
      <c r="A4" s="21" t="str">
        <f>Команды!B15</f>
        <v>Скиф-1</v>
      </c>
      <c r="B4" s="22">
        <v>0.026828703703703702</v>
      </c>
      <c r="C4" s="26">
        <v>4</v>
      </c>
      <c r="D4" s="27">
        <f>$C$24*$C$25/B4-C4</f>
        <v>104.50733390854185</v>
      </c>
      <c r="E4" s="32">
        <v>2</v>
      </c>
    </row>
    <row r="5" spans="1:5" s="23" customFormat="1" ht="22.5" customHeight="1">
      <c r="A5" s="21" t="str">
        <f>Команды!B12</f>
        <v>Ирбис</v>
      </c>
      <c r="B5" s="22">
        <v>0.03846064814814815</v>
      </c>
      <c r="C5" s="26">
        <v>3</v>
      </c>
      <c r="D5" s="27">
        <f>$C$24*$C$25/B5-C5</f>
        <v>72.69064098705988</v>
      </c>
      <c r="E5" s="32">
        <v>3</v>
      </c>
    </row>
    <row r="6" spans="1:5" s="23" customFormat="1" ht="22.5" customHeight="1">
      <c r="A6" s="21" t="str">
        <f>Команды!B6</f>
        <v>Кострома-1</v>
      </c>
      <c r="B6" s="22">
        <v>0.04106481481481481</v>
      </c>
      <c r="C6" s="26">
        <v>10</v>
      </c>
      <c r="D6" s="27">
        <f>$C$24*$C$25/B6-C6</f>
        <v>60.890642615558065</v>
      </c>
      <c r="E6" s="33">
        <v>4</v>
      </c>
    </row>
    <row r="7" spans="1:5" s="23" customFormat="1" ht="22.5" customHeight="1">
      <c r="A7" s="21" t="str">
        <f>Команды!B8</f>
        <v>Скиф-2</v>
      </c>
      <c r="B7" s="22">
        <v>0.0415625</v>
      </c>
      <c r="C7" s="26">
        <v>37</v>
      </c>
      <c r="D7" s="27">
        <f>$C$24*$C$25/B7-C7</f>
        <v>33.04177109440266</v>
      </c>
      <c r="E7" s="33">
        <v>5</v>
      </c>
    </row>
    <row r="8" spans="1:5" s="23" customFormat="1" ht="22.5" customHeight="1">
      <c r="A8" s="21" t="str">
        <f>Команды!B11</f>
        <v>Кострома-2</v>
      </c>
      <c r="B8" s="22" t="s">
        <v>66</v>
      </c>
      <c r="C8" s="26">
        <v>0</v>
      </c>
      <c r="D8" s="27">
        <v>0</v>
      </c>
      <c r="E8" s="33">
        <v>6</v>
      </c>
    </row>
    <row r="9" spans="1:5" s="23" customFormat="1" ht="22.5" customHeight="1">
      <c r="A9" s="21" t="str">
        <f>Команды!B10</f>
        <v>Горняшка</v>
      </c>
      <c r="B9" s="22" t="s">
        <v>66</v>
      </c>
      <c r="C9" s="26">
        <v>11</v>
      </c>
      <c r="D9" s="27">
        <v>0</v>
      </c>
      <c r="E9" s="33">
        <v>7</v>
      </c>
    </row>
    <row r="10" spans="1:5" s="23" customFormat="1" ht="22.5" customHeight="1">
      <c r="A10" s="21" t="str">
        <f>Команды!B3</f>
        <v>Скиф-4</v>
      </c>
      <c r="B10" s="22" t="s">
        <v>66</v>
      </c>
      <c r="C10" s="26">
        <v>15</v>
      </c>
      <c r="D10" s="27">
        <v>0</v>
      </c>
      <c r="E10" s="33">
        <v>8</v>
      </c>
    </row>
    <row r="11" spans="1:5" s="23" customFormat="1" ht="22.5" customHeight="1">
      <c r="A11" s="21" t="str">
        <f>Команды!B5</f>
        <v>Зацеп</v>
      </c>
      <c r="B11" s="22" t="s">
        <v>66</v>
      </c>
      <c r="C11" s="26">
        <v>24</v>
      </c>
      <c r="D11" s="27">
        <v>0</v>
      </c>
      <c r="E11" s="33">
        <v>9</v>
      </c>
    </row>
    <row r="12" spans="1:5" s="23" customFormat="1" ht="22.5" customHeight="1">
      <c r="A12" s="21" t="str">
        <f>Команды!B13</f>
        <v>Политех</v>
      </c>
      <c r="B12" s="22" t="s">
        <v>66</v>
      </c>
      <c r="C12" s="26">
        <v>26</v>
      </c>
      <c r="D12" s="27">
        <v>0</v>
      </c>
      <c r="E12" s="33">
        <v>10</v>
      </c>
    </row>
    <row r="13" spans="1:5" s="23" customFormat="1" ht="22.5" customHeight="1">
      <c r="A13" s="21" t="str">
        <f>Команды!B14</f>
        <v>Рыбы</v>
      </c>
      <c r="B13" s="22" t="s">
        <v>66</v>
      </c>
      <c r="C13" s="26">
        <v>29</v>
      </c>
      <c r="D13" s="27">
        <v>0</v>
      </c>
      <c r="E13" s="33">
        <v>11</v>
      </c>
    </row>
    <row r="14" spans="1:5" s="23" customFormat="1" ht="22.5" customHeight="1">
      <c r="A14" s="21" t="str">
        <f>Команды!B7</f>
        <v>Перцы</v>
      </c>
      <c r="B14" s="22" t="s">
        <v>66</v>
      </c>
      <c r="C14" s="26">
        <v>42</v>
      </c>
      <c r="D14" s="27">
        <v>0</v>
      </c>
      <c r="E14" s="33">
        <v>12</v>
      </c>
    </row>
    <row r="15" spans="1:5" s="23" customFormat="1" ht="22.5" customHeight="1">
      <c r="A15" s="21" t="str">
        <f>Команды!B18</f>
        <v>Тутаев</v>
      </c>
      <c r="B15" s="22" t="s">
        <v>66</v>
      </c>
      <c r="C15" s="26">
        <v>44</v>
      </c>
      <c r="D15" s="27">
        <v>0</v>
      </c>
      <c r="E15" s="33">
        <v>13</v>
      </c>
    </row>
    <row r="16" spans="1:5" s="23" customFormat="1" ht="22.5" customHeight="1">
      <c r="A16" s="21" t="str">
        <f>Команды!B16</f>
        <v>Пурга</v>
      </c>
      <c r="B16" s="22" t="s">
        <v>66</v>
      </c>
      <c r="C16" s="26">
        <v>60</v>
      </c>
      <c r="D16" s="27">
        <v>0</v>
      </c>
      <c r="E16" s="33">
        <v>14</v>
      </c>
    </row>
    <row r="17" spans="1:5" s="23" customFormat="1" ht="22.5" customHeight="1">
      <c r="A17" s="21" t="str">
        <f>Команды!B9</f>
        <v>Скиф-3</v>
      </c>
      <c r="B17" s="22" t="s">
        <v>66</v>
      </c>
      <c r="C17" s="26">
        <v>81</v>
      </c>
      <c r="D17" s="27">
        <v>0</v>
      </c>
      <c r="E17" s="33">
        <v>15</v>
      </c>
    </row>
    <row r="18" spans="1:5" s="23" customFormat="1" ht="22.5" customHeight="1">
      <c r="A18" s="21" t="str">
        <f>Команды!B4</f>
        <v>Радуга</v>
      </c>
      <c r="B18" s="22" t="s">
        <v>66</v>
      </c>
      <c r="C18" s="26">
        <v>98</v>
      </c>
      <c r="D18" s="27">
        <v>0</v>
      </c>
      <c r="E18" s="33">
        <v>16</v>
      </c>
    </row>
    <row r="19" spans="1:5" s="23" customFormat="1" ht="15.75" customHeight="1">
      <c r="A19" s="36"/>
      <c r="B19"/>
      <c r="C19" s="37"/>
      <c r="D19" s="38"/>
      <c r="E19" s="36"/>
    </row>
    <row r="20" spans="1:5" s="23" customFormat="1" ht="30.75" customHeight="1">
      <c r="A20" s="39" t="s">
        <v>87</v>
      </c>
      <c r="B20" s="39"/>
      <c r="C20" s="39"/>
      <c r="D20" s="39"/>
      <c r="E20" s="39"/>
    </row>
    <row r="21" spans="1:5" ht="30.75" customHeight="1">
      <c r="A21" s="40" t="s">
        <v>86</v>
      </c>
      <c r="B21" s="40"/>
      <c r="C21" s="40"/>
      <c r="D21" s="40"/>
      <c r="E21" s="40"/>
    </row>
    <row r="22" spans="2:3" s="9" customFormat="1" ht="15.75">
      <c r="B22" s="3" t="s">
        <v>10</v>
      </c>
      <c r="C22" s="4"/>
    </row>
    <row r="23" spans="2:3" s="9" customFormat="1" ht="15.75">
      <c r="B23" s="5" t="s">
        <v>11</v>
      </c>
      <c r="C23" s="5"/>
    </row>
    <row r="24" spans="2:3" s="9" customFormat="1" ht="15.75">
      <c r="B24" s="5" t="s">
        <v>12</v>
      </c>
      <c r="C24" s="6">
        <f>Команды!$C$21</f>
        <v>120</v>
      </c>
    </row>
    <row r="25" spans="2:3" s="9" customFormat="1" ht="15.75">
      <c r="B25" s="5" t="s">
        <v>13</v>
      </c>
      <c r="C25" s="3">
        <f>MIN(B3:B18)</f>
        <v>0.024259259259259258</v>
      </c>
    </row>
  </sheetData>
  <mergeCells count="3">
    <mergeCell ref="A1:E1"/>
    <mergeCell ref="A20:E20"/>
    <mergeCell ref="A21:E21"/>
  </mergeCells>
  <printOptions horizontalCentered="1"/>
  <pageMargins left="0.4724409448818898" right="0.7874015748031497" top="0.5118110236220472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="75" zoomScaleNormal="75" workbookViewId="0" topLeftCell="A1">
      <selection activeCell="J11" sqref="J11"/>
    </sheetView>
  </sheetViews>
  <sheetFormatPr defaultColWidth="9.00390625" defaultRowHeight="12.75"/>
  <cols>
    <col min="1" max="1" width="26.25390625" style="0" bestFit="1" customWidth="1"/>
    <col min="2" max="2" width="29.25390625" style="0" customWidth="1"/>
    <col min="3" max="3" width="22.00390625" style="0" bestFit="1" customWidth="1"/>
    <col min="4" max="4" width="13.75390625" style="0" bestFit="1" customWidth="1"/>
    <col min="5" max="5" width="9.375" style="0" bestFit="1" customWidth="1"/>
    <col min="6" max="6" width="22.875" style="0" customWidth="1"/>
  </cols>
  <sheetData>
    <row r="1" spans="1:5" s="7" customFormat="1" ht="42.75" customHeight="1">
      <c r="A1" s="34" t="str">
        <f>Команды!$B$22</f>
        <v>Этап "Преодоление бергшрунда"</v>
      </c>
      <c r="B1" s="34"/>
      <c r="C1" s="34"/>
      <c r="D1" s="34"/>
      <c r="E1" s="34"/>
    </row>
    <row r="2" spans="1:6" s="20" customFormat="1" ht="22.5" customHeight="1">
      <c r="A2" s="19" t="s">
        <v>5</v>
      </c>
      <c r="B2" s="19" t="s">
        <v>6</v>
      </c>
      <c r="C2" s="19" t="s">
        <v>7</v>
      </c>
      <c r="D2" s="19" t="s">
        <v>8</v>
      </c>
      <c r="E2" s="19" t="s">
        <v>9</v>
      </c>
      <c r="F2" s="26" t="s">
        <v>44</v>
      </c>
    </row>
    <row r="3" spans="1:6" s="23" customFormat="1" ht="22.5" customHeight="1">
      <c r="A3" s="21" t="str">
        <f>Команды!B8</f>
        <v>Скиф-2</v>
      </c>
      <c r="B3" s="22">
        <v>0.020682870370370372</v>
      </c>
      <c r="C3" s="26">
        <v>6</v>
      </c>
      <c r="D3" s="27">
        <f>$C$25*$C$26/B3-C3</f>
        <v>144</v>
      </c>
      <c r="E3" s="32">
        <v>1</v>
      </c>
      <c r="F3" s="26" t="s">
        <v>65</v>
      </c>
    </row>
    <row r="4" spans="1:6" s="23" customFormat="1" ht="22.5" customHeight="1">
      <c r="A4" s="21" t="str">
        <f>Команды!B15</f>
        <v>Скиф-1</v>
      </c>
      <c r="B4" s="22">
        <v>0.021099537037037038</v>
      </c>
      <c r="C4" s="26">
        <v>7</v>
      </c>
      <c r="D4" s="27">
        <f>$C$25*$C$26/B4-C4</f>
        <v>140.0378496982995</v>
      </c>
      <c r="E4" s="32">
        <v>2</v>
      </c>
      <c r="F4" s="26" t="s">
        <v>49</v>
      </c>
    </row>
    <row r="5" spans="1:6" s="23" customFormat="1" ht="22.5" customHeight="1">
      <c r="A5" s="21" t="str">
        <f>Команды!B6</f>
        <v>Кострома-1</v>
      </c>
      <c r="B5" s="22">
        <v>0.024652777777777777</v>
      </c>
      <c r="C5" s="26">
        <v>0</v>
      </c>
      <c r="D5" s="27">
        <f>$C$25*$C$26/B5-C5</f>
        <v>125.84507042253523</v>
      </c>
      <c r="E5" s="32">
        <v>3</v>
      </c>
      <c r="F5" s="26" t="s">
        <v>89</v>
      </c>
    </row>
    <row r="6" spans="1:6" s="23" customFormat="1" ht="22.5" customHeight="1">
      <c r="A6" s="21" t="str">
        <f>Команды!B11</f>
        <v>Кострома-2</v>
      </c>
      <c r="B6" s="22">
        <v>0.0241087962962963</v>
      </c>
      <c r="C6" s="26">
        <v>3</v>
      </c>
      <c r="D6" s="27">
        <f>$C$25*$C$26/B6-C6</f>
        <v>125.68458953432548</v>
      </c>
      <c r="E6" s="33">
        <v>4</v>
      </c>
      <c r="F6" s="26" t="s">
        <v>62</v>
      </c>
    </row>
    <row r="7" spans="1:6" s="23" customFormat="1" ht="22.5" customHeight="1">
      <c r="A7" s="21" t="str">
        <f>Команды!B17</f>
        <v>Тверь</v>
      </c>
      <c r="B7" s="22">
        <v>0.02263888888888889</v>
      </c>
      <c r="C7" s="26">
        <v>13</v>
      </c>
      <c r="D7" s="27">
        <f>$C$25*$C$26/B7-C7</f>
        <v>124.03987730061351</v>
      </c>
      <c r="E7" s="33">
        <v>5</v>
      </c>
      <c r="F7" s="26" t="s">
        <v>51</v>
      </c>
    </row>
    <row r="8" spans="1:6" s="23" customFormat="1" ht="22.5" customHeight="1">
      <c r="A8" s="21" t="str">
        <f>Команды!B13</f>
        <v>Политех</v>
      </c>
      <c r="B8" s="22">
        <v>0.023541666666666666</v>
      </c>
      <c r="C8" s="26">
        <v>14</v>
      </c>
      <c r="D8" s="27">
        <f>$C$25*$C$26/B8-C8</f>
        <v>117.78466076696168</v>
      </c>
      <c r="E8" s="33">
        <v>6</v>
      </c>
      <c r="F8" s="26" t="s">
        <v>90</v>
      </c>
    </row>
    <row r="9" spans="1:6" s="23" customFormat="1" ht="22.5" customHeight="1">
      <c r="A9" s="21" t="str">
        <f>Команды!B12</f>
        <v>Ирбис</v>
      </c>
      <c r="B9" s="22">
        <v>0.02665509259259259</v>
      </c>
      <c r="C9" s="31">
        <v>0</v>
      </c>
      <c r="D9" s="27">
        <f>$C$25*$C$26/B9-C9</f>
        <v>116.39166304819801</v>
      </c>
      <c r="E9" s="33">
        <v>7</v>
      </c>
      <c r="F9" s="26" t="s">
        <v>63</v>
      </c>
    </row>
    <row r="10" spans="1:6" s="23" customFormat="1" ht="22.5" customHeight="1">
      <c r="A10" s="21" t="str">
        <f>Команды!B4</f>
        <v>Радуга</v>
      </c>
      <c r="B10" s="22">
        <v>0.02638888888888889</v>
      </c>
      <c r="C10" s="26">
        <v>11</v>
      </c>
      <c r="D10" s="27">
        <f>$C$25*$C$26/B10-C10</f>
        <v>106.56578947368422</v>
      </c>
      <c r="E10" s="33">
        <v>8</v>
      </c>
      <c r="F10" s="26" t="s">
        <v>69</v>
      </c>
    </row>
    <row r="11" spans="1:6" s="23" customFormat="1" ht="22.5" customHeight="1">
      <c r="A11" s="21" t="str">
        <f>Команды!B3</f>
        <v>Скиф-4</v>
      </c>
      <c r="B11" s="22">
        <v>0.031018518518518515</v>
      </c>
      <c r="C11" s="26">
        <v>13</v>
      </c>
      <c r="D11" s="27">
        <f>$C$25*$C$26/B11-C11</f>
        <v>87.01865671641794</v>
      </c>
      <c r="E11" s="33">
        <v>9</v>
      </c>
      <c r="F11" s="26" t="s">
        <v>70</v>
      </c>
    </row>
    <row r="12" spans="1:6" s="23" customFormat="1" ht="22.5" customHeight="1">
      <c r="A12" s="21" t="str">
        <f>Команды!B9</f>
        <v>Скиф-3</v>
      </c>
      <c r="B12" s="22">
        <v>0.03726851851851851</v>
      </c>
      <c r="C12" s="26">
        <v>3</v>
      </c>
      <c r="D12" s="27">
        <f>$C$25*$C$26/B12-C12</f>
        <v>80.24534161490685</v>
      </c>
      <c r="E12" s="33">
        <v>10</v>
      </c>
      <c r="F12" s="26" t="s">
        <v>68</v>
      </c>
    </row>
    <row r="13" spans="1:6" s="23" customFormat="1" ht="22.5" customHeight="1">
      <c r="A13" s="21" t="str">
        <f>Команды!B7</f>
        <v>Перцы</v>
      </c>
      <c r="B13" s="22">
        <v>0.0338425925925926</v>
      </c>
      <c r="C13" s="26">
        <v>18</v>
      </c>
      <c r="D13" s="27">
        <f>$C$25*$C$26/B13-C13</f>
        <v>73.67236662106703</v>
      </c>
      <c r="E13" s="33">
        <v>11</v>
      </c>
      <c r="F13" s="26" t="s">
        <v>64</v>
      </c>
    </row>
    <row r="14" spans="1:6" s="23" customFormat="1" ht="22.5" customHeight="1">
      <c r="A14" s="21" t="str">
        <f>Команды!B5</f>
        <v>Зацеп</v>
      </c>
      <c r="B14" s="22">
        <v>0.03395833333333333</v>
      </c>
      <c r="C14" s="26">
        <v>28</v>
      </c>
      <c r="D14" s="27">
        <f>$C$25*$C$26/B14-C14</f>
        <v>63.359918200409</v>
      </c>
      <c r="E14" s="33">
        <v>12</v>
      </c>
      <c r="F14" s="26" t="s">
        <v>88</v>
      </c>
    </row>
    <row r="15" spans="1:6" s="23" customFormat="1" ht="22.5" customHeight="1">
      <c r="A15" s="21" t="str">
        <f>Команды!B14</f>
        <v>Рыбы</v>
      </c>
      <c r="B15" s="22">
        <v>0.039293981481481485</v>
      </c>
      <c r="C15" s="26">
        <v>28</v>
      </c>
      <c r="D15" s="27">
        <f>$C$25*$C$26/B15-C15</f>
        <v>50.954344624447714</v>
      </c>
      <c r="E15" s="33">
        <v>13</v>
      </c>
      <c r="F15" s="26" t="s">
        <v>91</v>
      </c>
    </row>
    <row r="16" spans="1:6" s="23" customFormat="1" ht="22.5" customHeight="1">
      <c r="A16" s="21" t="str">
        <f>Команды!B18</f>
        <v>Тутаев</v>
      </c>
      <c r="B16" s="22">
        <v>0.048587962962962965</v>
      </c>
      <c r="C16" s="26">
        <v>31</v>
      </c>
      <c r="D16" s="27">
        <f>$C$25*$C$26/B16-C16</f>
        <v>32.851834206765126</v>
      </c>
      <c r="E16" s="33">
        <v>14</v>
      </c>
      <c r="F16" s="26" t="s">
        <v>52</v>
      </c>
    </row>
    <row r="17" spans="1:6" s="23" customFormat="1" ht="22.5" customHeight="1">
      <c r="A17" s="21" t="str">
        <f>Команды!B10</f>
        <v>Горняшка</v>
      </c>
      <c r="B17" s="22" t="s">
        <v>66</v>
      </c>
      <c r="C17" s="26">
        <v>21</v>
      </c>
      <c r="D17" s="27">
        <v>0</v>
      </c>
      <c r="E17" s="33">
        <v>15</v>
      </c>
      <c r="F17" s="26" t="s">
        <v>61</v>
      </c>
    </row>
    <row r="18" spans="1:6" s="23" customFormat="1" ht="22.5" customHeight="1">
      <c r="A18" s="21" t="str">
        <f>Команды!B16</f>
        <v>Пурга</v>
      </c>
      <c r="B18" s="22" t="s">
        <v>66</v>
      </c>
      <c r="C18" s="26">
        <v>22</v>
      </c>
      <c r="D18" s="27">
        <v>0</v>
      </c>
      <c r="E18" s="33">
        <v>16</v>
      </c>
      <c r="F18" s="26" t="s">
        <v>50</v>
      </c>
    </row>
    <row r="19" spans="1:5" s="23" customFormat="1" ht="11.25" customHeight="1">
      <c r="A19" s="36"/>
      <c r="B19"/>
      <c r="C19" s="37"/>
      <c r="D19" s="38"/>
      <c r="E19" s="36"/>
    </row>
    <row r="20" spans="1:5" s="23" customFormat="1" ht="31.5" customHeight="1">
      <c r="A20" s="39" t="s">
        <v>87</v>
      </c>
      <c r="B20" s="39"/>
      <c r="C20" s="39"/>
      <c r="D20" s="39"/>
      <c r="E20" s="39"/>
    </row>
    <row r="21" spans="1:5" s="7" customFormat="1" ht="31.5" customHeight="1">
      <c r="A21" s="40" t="s">
        <v>86</v>
      </c>
      <c r="B21" s="40"/>
      <c r="C21" s="40"/>
      <c r="D21" s="40"/>
      <c r="E21" s="40"/>
    </row>
    <row r="22" s="7" customFormat="1" ht="15.75">
      <c r="F22" s="9"/>
    </row>
    <row r="23" spans="2:3" s="9" customFormat="1" ht="15.75">
      <c r="B23" s="3" t="s">
        <v>10</v>
      </c>
      <c r="C23" s="4"/>
    </row>
    <row r="24" spans="2:3" s="9" customFormat="1" ht="15.75">
      <c r="B24" s="5" t="s">
        <v>11</v>
      </c>
      <c r="C24" s="5"/>
    </row>
    <row r="25" spans="2:3" s="9" customFormat="1" ht="15.75">
      <c r="B25" s="5" t="s">
        <v>12</v>
      </c>
      <c r="C25" s="6">
        <f>Команды!$C$22</f>
        <v>150</v>
      </c>
    </row>
    <row r="26" spans="2:6" s="9" customFormat="1" ht="15.75">
      <c r="B26" s="5" t="s">
        <v>13</v>
      </c>
      <c r="C26" s="3">
        <f>MIN(B3:B18)</f>
        <v>0.020682870370370372</v>
      </c>
      <c r="F26"/>
    </row>
  </sheetData>
  <mergeCells count="3">
    <mergeCell ref="A1:E1"/>
    <mergeCell ref="A20:E20"/>
    <mergeCell ref="A21:E21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="75" zoomScaleNormal="75" workbookViewId="0" topLeftCell="A1">
      <selection activeCell="C26" sqref="C26"/>
    </sheetView>
  </sheetViews>
  <sheetFormatPr defaultColWidth="9.00390625" defaultRowHeight="12.75"/>
  <cols>
    <col min="1" max="1" width="26.25390625" style="7" bestFit="1" customWidth="1"/>
    <col min="2" max="2" width="28.00390625" style="7" bestFit="1" customWidth="1"/>
    <col min="3" max="3" width="22.00390625" style="7" bestFit="1" customWidth="1"/>
    <col min="4" max="4" width="13.75390625" style="7" bestFit="1" customWidth="1"/>
    <col min="5" max="5" width="9.375" style="7" bestFit="1" customWidth="1"/>
    <col min="6" max="6" width="22.875" style="0" customWidth="1"/>
  </cols>
  <sheetData>
    <row r="1" spans="1:6" s="7" customFormat="1" ht="42.75" customHeight="1">
      <c r="A1" s="34" t="str">
        <f>Команды!$B$23</f>
        <v>Этап "Подъём пострадавшего"</v>
      </c>
      <c r="B1" s="34"/>
      <c r="C1" s="34"/>
      <c r="D1" s="34"/>
      <c r="E1" s="34"/>
      <c r="F1" s="28"/>
    </row>
    <row r="2" spans="1:6" s="8" customFormat="1" ht="22.5" customHeight="1">
      <c r="A2" s="19" t="s">
        <v>5</v>
      </c>
      <c r="B2" s="19" t="s">
        <v>6</v>
      </c>
      <c r="C2" s="19" t="s">
        <v>7</v>
      </c>
      <c r="D2" s="19" t="s">
        <v>8</v>
      </c>
      <c r="E2" s="19" t="s">
        <v>9</v>
      </c>
      <c r="F2" s="26" t="s">
        <v>44</v>
      </c>
    </row>
    <row r="3" spans="1:6" s="9" customFormat="1" ht="22.5" customHeight="1">
      <c r="A3" s="21" t="str">
        <f>Команды!B15</f>
        <v>Скиф-1</v>
      </c>
      <c r="B3" s="22">
        <v>0.009236111111111112</v>
      </c>
      <c r="C3" s="26">
        <v>3</v>
      </c>
      <c r="D3" s="27">
        <f>$C$25*$C$26/B3-C3</f>
        <v>127</v>
      </c>
      <c r="E3" s="32">
        <v>1</v>
      </c>
      <c r="F3" s="26" t="s">
        <v>57</v>
      </c>
    </row>
    <row r="4" spans="1:6" s="9" customFormat="1" ht="22.5" customHeight="1">
      <c r="A4" s="21" t="str">
        <f>Команды!B17</f>
        <v>Тверь</v>
      </c>
      <c r="B4" s="22">
        <v>0.00986111111111111</v>
      </c>
      <c r="C4" s="26">
        <v>6</v>
      </c>
      <c r="D4" s="27">
        <f>$C$25*$C$26/B4-C4</f>
        <v>115.76056338028171</v>
      </c>
      <c r="E4" s="32">
        <v>2</v>
      </c>
      <c r="F4" s="26" t="s">
        <v>59</v>
      </c>
    </row>
    <row r="5" spans="1:6" s="9" customFormat="1" ht="22.5" customHeight="1">
      <c r="A5" s="21" t="str">
        <f>Команды!B12</f>
        <v>Ирбис</v>
      </c>
      <c r="B5" s="22">
        <v>0.012291666666666666</v>
      </c>
      <c r="C5" s="26">
        <v>0</v>
      </c>
      <c r="D5" s="27">
        <f>$C$25*$C$26/B5-C5</f>
        <v>97.68361581920905</v>
      </c>
      <c r="E5" s="32">
        <v>3</v>
      </c>
      <c r="F5" s="26" t="s">
        <v>45</v>
      </c>
    </row>
    <row r="6" spans="1:6" s="9" customFormat="1" ht="22.5" customHeight="1">
      <c r="A6" s="21" t="str">
        <f>Команды!B11</f>
        <v>Кострома-2</v>
      </c>
      <c r="B6" s="22">
        <v>0.010358796296296295</v>
      </c>
      <c r="C6" s="26">
        <v>28</v>
      </c>
      <c r="D6" s="27">
        <f>$C$25*$C$26/B6-C6</f>
        <v>87.91061452513969</v>
      </c>
      <c r="E6" s="33">
        <v>4</v>
      </c>
      <c r="F6" s="26" t="s">
        <v>47</v>
      </c>
    </row>
    <row r="7" spans="1:6" s="9" customFormat="1" ht="22.5" customHeight="1">
      <c r="A7" s="21" t="str">
        <f>Команды!B6</f>
        <v>Кострома-1</v>
      </c>
      <c r="B7" s="22">
        <v>0.013738425925925926</v>
      </c>
      <c r="C7" s="26">
        <v>3</v>
      </c>
      <c r="D7" s="27">
        <f>$C$25*$C$26/B7-C7</f>
        <v>84.39679865206402</v>
      </c>
      <c r="E7" s="33">
        <v>5</v>
      </c>
      <c r="F7" s="26" t="s">
        <v>56</v>
      </c>
    </row>
    <row r="8" spans="1:6" s="9" customFormat="1" ht="22.5" customHeight="1">
      <c r="A8" s="21" t="str">
        <f>Команды!B9</f>
        <v>Скиф-3</v>
      </c>
      <c r="B8" s="22">
        <v>0.018726851851851852</v>
      </c>
      <c r="C8" s="26">
        <v>4</v>
      </c>
      <c r="D8" s="27">
        <f>$C$25*$C$26/B8-C8</f>
        <v>60.11619283065514</v>
      </c>
      <c r="E8" s="33">
        <v>6</v>
      </c>
      <c r="F8" s="26" t="s">
        <v>42</v>
      </c>
    </row>
    <row r="9" spans="1:6" s="9" customFormat="1" ht="22.5" customHeight="1">
      <c r="A9" s="21" t="str">
        <f>Команды!B8</f>
        <v>Скиф-2</v>
      </c>
      <c r="B9" s="22">
        <v>0.01943287037037037</v>
      </c>
      <c r="C9" s="26">
        <v>20</v>
      </c>
      <c r="D9" s="27">
        <f>$C$25*$C$26/B9-C9</f>
        <v>41.78677784395474</v>
      </c>
      <c r="E9" s="33">
        <v>7</v>
      </c>
      <c r="F9" s="26" t="s">
        <v>41</v>
      </c>
    </row>
    <row r="10" spans="1:6" s="9" customFormat="1" ht="22.5" customHeight="1">
      <c r="A10" s="21" t="str">
        <f>Команды!B3</f>
        <v>Скиф-4</v>
      </c>
      <c r="B10" s="22">
        <v>0.0265625</v>
      </c>
      <c r="C10" s="26">
        <v>9</v>
      </c>
      <c r="D10" s="27">
        <f>$C$25*$C$26/B10-C10</f>
        <v>36.20261437908497</v>
      </c>
      <c r="E10" s="33">
        <v>8</v>
      </c>
      <c r="F10" s="26" t="s">
        <v>53</v>
      </c>
    </row>
    <row r="11" spans="1:6" s="9" customFormat="1" ht="22.5" customHeight="1">
      <c r="A11" s="21" t="str">
        <f>Команды!B4</f>
        <v>Радуга</v>
      </c>
      <c r="B11" s="22">
        <v>0.02821759259259259</v>
      </c>
      <c r="C11" s="26">
        <v>20</v>
      </c>
      <c r="D11" s="27">
        <f>$C$25*$C$26/B11-C11</f>
        <v>22.551271534044304</v>
      </c>
      <c r="E11" s="33">
        <v>9</v>
      </c>
      <c r="F11" s="26" t="s">
        <v>54</v>
      </c>
    </row>
    <row r="12" spans="1:6" s="9" customFormat="1" ht="22.5" customHeight="1">
      <c r="A12" s="21" t="str">
        <f>Команды!B5</f>
        <v>Зацеп</v>
      </c>
      <c r="B12" s="22">
        <v>0.03078703703703704</v>
      </c>
      <c r="C12" s="26">
        <v>22</v>
      </c>
      <c r="D12" s="27">
        <f>$C$25*$C$26/B12-C12</f>
        <v>17</v>
      </c>
      <c r="E12" s="33">
        <v>10</v>
      </c>
      <c r="F12" s="26" t="s">
        <v>55</v>
      </c>
    </row>
    <row r="13" spans="1:6" s="9" customFormat="1" ht="22.5" customHeight="1">
      <c r="A13" s="21" t="str">
        <f>Команды!B13</f>
        <v>Политех</v>
      </c>
      <c r="B13" s="22">
        <v>0.02766203703703704</v>
      </c>
      <c r="C13" s="26">
        <v>28</v>
      </c>
      <c r="D13" s="27">
        <f>$C$25*$C$26/B13-C13</f>
        <v>15.405857740585773</v>
      </c>
      <c r="E13" s="33">
        <v>11</v>
      </c>
      <c r="F13" s="26" t="s">
        <v>46</v>
      </c>
    </row>
    <row r="14" spans="1:6" s="7" customFormat="1" ht="22.5" customHeight="1">
      <c r="A14" s="21" t="str">
        <f>Команды!B16</f>
        <v>Пурга</v>
      </c>
      <c r="B14" s="22">
        <v>0.025879629629629627</v>
      </c>
      <c r="C14" s="26">
        <v>42</v>
      </c>
      <c r="D14" s="27">
        <f>$C$25*$C$26/B14-C14</f>
        <v>4.395348837209312</v>
      </c>
      <c r="E14" s="33">
        <v>12</v>
      </c>
      <c r="F14" s="26" t="s">
        <v>58</v>
      </c>
    </row>
    <row r="15" spans="1:6" s="9" customFormat="1" ht="22.5" customHeight="1">
      <c r="A15" s="21" t="str">
        <f>Команды!B18</f>
        <v>Тутаев</v>
      </c>
      <c r="B15" s="22">
        <v>0.03431712962962963</v>
      </c>
      <c r="C15" s="26">
        <v>52</v>
      </c>
      <c r="D15" s="27">
        <v>0</v>
      </c>
      <c r="E15" s="33">
        <v>13</v>
      </c>
      <c r="F15" s="26" t="s">
        <v>60</v>
      </c>
    </row>
    <row r="16" spans="1:6" s="9" customFormat="1" ht="22.5" customHeight="1">
      <c r="A16" s="21" t="str">
        <f>Команды!B7</f>
        <v>Перцы</v>
      </c>
      <c r="B16" s="22" t="s">
        <v>66</v>
      </c>
      <c r="C16" s="26">
        <v>23</v>
      </c>
      <c r="D16" s="27">
        <v>0</v>
      </c>
      <c r="E16" s="33">
        <v>14</v>
      </c>
      <c r="F16" s="26" t="s">
        <v>40</v>
      </c>
    </row>
    <row r="17" spans="1:6" s="9" customFormat="1" ht="22.5" customHeight="1">
      <c r="A17" s="29" t="str">
        <f>Команды!B10</f>
        <v>Горняшка</v>
      </c>
      <c r="B17" s="30" t="s">
        <v>66</v>
      </c>
      <c r="C17" s="31">
        <v>130</v>
      </c>
      <c r="D17" s="27">
        <v>0</v>
      </c>
      <c r="E17" s="33">
        <v>15</v>
      </c>
      <c r="F17" s="31" t="s">
        <v>43</v>
      </c>
    </row>
    <row r="18" spans="1:6" s="9" customFormat="1" ht="22.5" customHeight="1">
      <c r="A18" s="21" t="str">
        <f>Команды!B14</f>
        <v>Рыбы</v>
      </c>
      <c r="B18" s="22" t="s">
        <v>67</v>
      </c>
      <c r="C18" s="26">
        <v>18</v>
      </c>
      <c r="D18" s="27">
        <v>0</v>
      </c>
      <c r="E18" s="33">
        <v>16</v>
      </c>
      <c r="F18" s="26" t="s">
        <v>48</v>
      </c>
    </row>
    <row r="19" spans="1:5" s="23" customFormat="1" ht="9.75" customHeight="1">
      <c r="A19" s="36"/>
      <c r="B19"/>
      <c r="C19" s="37"/>
      <c r="D19" s="38"/>
      <c r="E19" s="36"/>
    </row>
    <row r="20" spans="1:5" s="23" customFormat="1" ht="32.25" customHeight="1">
      <c r="A20" s="39" t="s">
        <v>87</v>
      </c>
      <c r="B20" s="39"/>
      <c r="C20" s="39"/>
      <c r="D20" s="39"/>
      <c r="E20" s="39"/>
    </row>
    <row r="21" spans="1:5" s="7" customFormat="1" ht="32.25" customHeight="1">
      <c r="A21" s="40" t="s">
        <v>86</v>
      </c>
      <c r="B21" s="40"/>
      <c r="C21" s="40"/>
      <c r="D21" s="40"/>
      <c r="E21" s="40"/>
    </row>
    <row r="22" spans="1:5" s="9" customFormat="1" ht="15.75">
      <c r="A22" s="7"/>
      <c r="D22" s="7"/>
      <c r="E22" s="7"/>
    </row>
    <row r="23" spans="2:3" s="9" customFormat="1" ht="15.75">
      <c r="B23" s="7" t="s">
        <v>10</v>
      </c>
      <c r="C23" s="7"/>
    </row>
    <row r="24" spans="2:3" s="9" customFormat="1" ht="15.75">
      <c r="B24" s="3" t="s">
        <v>11</v>
      </c>
      <c r="C24" s="4"/>
    </row>
    <row r="25" spans="2:3" s="9" customFormat="1" ht="15.75">
      <c r="B25" s="5" t="s">
        <v>12</v>
      </c>
      <c r="C25" s="24">
        <f>Команды!$C$23</f>
        <v>130</v>
      </c>
    </row>
    <row r="26" spans="1:5" ht="15.75">
      <c r="A26" s="9"/>
      <c r="B26" s="5" t="s">
        <v>13</v>
      </c>
      <c r="C26" s="3">
        <f>MIN(B3:B18)</f>
        <v>0.009236111111111112</v>
      </c>
      <c r="D26" s="9"/>
      <c r="E26" s="9"/>
    </row>
  </sheetData>
  <mergeCells count="3">
    <mergeCell ref="A1:E1"/>
    <mergeCell ref="A20:E20"/>
    <mergeCell ref="A21:E21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="75" zoomScaleNormal="75" workbookViewId="0" topLeftCell="A1">
      <selection activeCell="C27" sqref="C27"/>
    </sheetView>
  </sheetViews>
  <sheetFormatPr defaultColWidth="9.00390625" defaultRowHeight="12.75"/>
  <cols>
    <col min="1" max="1" width="26.25390625" style="7" bestFit="1" customWidth="1"/>
    <col min="2" max="2" width="28.00390625" style="7" bestFit="1" customWidth="1"/>
    <col min="3" max="3" width="22.00390625" style="7" customWidth="1"/>
    <col min="4" max="4" width="13.75390625" style="7" bestFit="1" customWidth="1"/>
    <col min="5" max="5" width="9.375" style="7" bestFit="1" customWidth="1"/>
    <col min="6" max="6" width="24.00390625" style="0" customWidth="1"/>
  </cols>
  <sheetData>
    <row r="1" spans="1:5" s="7" customFormat="1" ht="42.75" customHeight="1">
      <c r="A1" s="34" t="str">
        <f>Команды!$B$24</f>
        <v>Этап "Спуск пострадавшего"</v>
      </c>
      <c r="B1" s="34"/>
      <c r="C1" s="34"/>
      <c r="D1" s="34"/>
      <c r="E1" s="34"/>
    </row>
    <row r="2" spans="1:6" s="8" customFormat="1" ht="22.5" customHeight="1">
      <c r="A2" s="19" t="s">
        <v>5</v>
      </c>
      <c r="B2" s="19" t="s">
        <v>6</v>
      </c>
      <c r="C2" s="19" t="s">
        <v>7</v>
      </c>
      <c r="D2" s="19" t="s">
        <v>8</v>
      </c>
      <c r="E2" s="19" t="s">
        <v>9</v>
      </c>
      <c r="F2" s="26" t="s">
        <v>44</v>
      </c>
    </row>
    <row r="3" spans="1:6" s="9" customFormat="1" ht="22.5" customHeight="1">
      <c r="A3" s="21" t="str">
        <f>Команды!B15</f>
        <v>Скиф-1</v>
      </c>
      <c r="B3" s="22">
        <v>0.008912037037037038</v>
      </c>
      <c r="C3" s="26">
        <v>10</v>
      </c>
      <c r="D3" s="27">
        <f>$C$25*$C$26/B3-C3</f>
        <v>120</v>
      </c>
      <c r="E3" s="32">
        <v>1</v>
      </c>
      <c r="F3" s="26" t="s">
        <v>82</v>
      </c>
    </row>
    <row r="4" spans="1:6" s="9" customFormat="1" ht="22.5" customHeight="1">
      <c r="A4" s="21" t="str">
        <f>Команды!B8</f>
        <v>Скиф-2</v>
      </c>
      <c r="B4" s="22">
        <v>0.010011574074074074</v>
      </c>
      <c r="C4" s="26">
        <v>0</v>
      </c>
      <c r="D4" s="27">
        <f>$C$25*$C$26/B4-C4</f>
        <v>115.72254335260116</v>
      </c>
      <c r="E4" s="32">
        <v>2</v>
      </c>
      <c r="F4" s="26" t="s">
        <v>76</v>
      </c>
    </row>
    <row r="5" spans="1:6" s="9" customFormat="1" ht="22.5" customHeight="1">
      <c r="A5" s="21" t="str">
        <f>Команды!B11</f>
        <v>Кострома-2</v>
      </c>
      <c r="B5" s="22">
        <v>0.0109375</v>
      </c>
      <c r="C5" s="26">
        <v>2</v>
      </c>
      <c r="D5" s="27">
        <f aca="true" t="shared" si="0" ref="D5:D18">$C$25*$C$26/B5-C5</f>
        <v>103.92592592592594</v>
      </c>
      <c r="E5" s="32">
        <v>3</v>
      </c>
      <c r="F5" s="26" t="s">
        <v>58</v>
      </c>
    </row>
    <row r="6" spans="1:6" s="9" customFormat="1" ht="22.5" customHeight="1">
      <c r="A6" s="21" t="str">
        <f>Команды!B17</f>
        <v>Тверь</v>
      </c>
      <c r="B6" s="22">
        <v>0.011863425925925925</v>
      </c>
      <c r="C6" s="26">
        <v>0</v>
      </c>
      <c r="D6" s="27">
        <f t="shared" si="0"/>
        <v>97.65853658536587</v>
      </c>
      <c r="E6" s="33">
        <v>4</v>
      </c>
      <c r="F6" s="26" t="s">
        <v>84</v>
      </c>
    </row>
    <row r="7" spans="1:6" s="9" customFormat="1" ht="22.5" customHeight="1">
      <c r="A7" s="21" t="str">
        <f>Команды!B12</f>
        <v>Ирбис</v>
      </c>
      <c r="B7" s="22">
        <v>0.012372685185185186</v>
      </c>
      <c r="C7" s="26">
        <v>8</v>
      </c>
      <c r="D7" s="27">
        <f t="shared" si="0"/>
        <v>85.63891487371374</v>
      </c>
      <c r="E7" s="33">
        <v>5</v>
      </c>
      <c r="F7" s="26" t="s">
        <v>79</v>
      </c>
    </row>
    <row r="8" spans="1:6" s="9" customFormat="1" ht="22.5" customHeight="1">
      <c r="A8" s="21" t="str">
        <f>Команды!B9</f>
        <v>Скиф-3</v>
      </c>
      <c r="B8" s="22">
        <v>0.014548611111111111</v>
      </c>
      <c r="C8" s="26">
        <v>3</v>
      </c>
      <c r="D8" s="27">
        <f t="shared" si="0"/>
        <v>76.6340493237868</v>
      </c>
      <c r="E8" s="33">
        <v>6</v>
      </c>
      <c r="F8" s="26" t="s">
        <v>77</v>
      </c>
    </row>
    <row r="9" spans="1:6" s="9" customFormat="1" ht="22.5" customHeight="1">
      <c r="A9" s="21" t="str">
        <f>Команды!B13</f>
        <v>Политех</v>
      </c>
      <c r="B9" s="22">
        <v>0.014756944444444446</v>
      </c>
      <c r="C9" s="26">
        <v>6</v>
      </c>
      <c r="D9" s="27">
        <f t="shared" si="0"/>
        <v>72.50980392156862</v>
      </c>
      <c r="E9" s="33">
        <v>7</v>
      </c>
      <c r="F9" s="26" t="s">
        <v>81</v>
      </c>
    </row>
    <row r="10" spans="1:6" s="7" customFormat="1" ht="22.5" customHeight="1">
      <c r="A10" s="21" t="str">
        <f>Команды!B6</f>
        <v>Кострома-1</v>
      </c>
      <c r="B10" s="22">
        <v>0.016087962962962964</v>
      </c>
      <c r="C10" s="26">
        <v>5</v>
      </c>
      <c r="D10" s="27">
        <f t="shared" si="0"/>
        <v>67.01438848920863</v>
      </c>
      <c r="E10" s="33">
        <v>8</v>
      </c>
      <c r="F10" s="26" t="s">
        <v>74</v>
      </c>
    </row>
    <row r="11" spans="1:6" s="9" customFormat="1" ht="22.5" customHeight="1">
      <c r="A11" s="21" t="str">
        <f>Команды!B14</f>
        <v>Рыбы</v>
      </c>
      <c r="B11" s="22">
        <v>0.01900462962962963</v>
      </c>
      <c r="C11" s="26">
        <v>5</v>
      </c>
      <c r="D11" s="27">
        <f t="shared" si="0"/>
        <v>55.96224116930572</v>
      </c>
      <c r="E11" s="33">
        <v>9</v>
      </c>
      <c r="F11" s="26" t="s">
        <v>80</v>
      </c>
    </row>
    <row r="12" spans="1:6" s="9" customFormat="1" ht="22.5" customHeight="1">
      <c r="A12" s="21" t="str">
        <f>Команды!B4</f>
        <v>Радуга</v>
      </c>
      <c r="B12" s="22">
        <v>0.01923611111111111</v>
      </c>
      <c r="C12" s="26">
        <v>5</v>
      </c>
      <c r="D12" s="27">
        <f t="shared" si="0"/>
        <v>55.22864019253912</v>
      </c>
      <c r="E12" s="33">
        <v>10</v>
      </c>
      <c r="F12" s="26" t="s">
        <v>72</v>
      </c>
    </row>
    <row r="13" spans="1:6" s="9" customFormat="1" ht="22.5" customHeight="1">
      <c r="A13" s="21" t="str">
        <f>Команды!B3</f>
        <v>Скиф-4</v>
      </c>
      <c r="B13" s="22">
        <v>0.01915509259259259</v>
      </c>
      <c r="C13" s="26">
        <v>12</v>
      </c>
      <c r="D13" s="27">
        <f t="shared" si="0"/>
        <v>48.48338368580061</v>
      </c>
      <c r="E13" s="33">
        <v>11</v>
      </c>
      <c r="F13" s="26" t="s">
        <v>71</v>
      </c>
    </row>
    <row r="14" spans="1:6" s="9" customFormat="1" ht="22.5" customHeight="1">
      <c r="A14" s="21" t="str">
        <f>Команды!B18</f>
        <v>Тутаев</v>
      </c>
      <c r="B14" s="22">
        <v>0.025752314814814815</v>
      </c>
      <c r="C14" s="26">
        <v>0</v>
      </c>
      <c r="D14" s="27">
        <f t="shared" si="0"/>
        <v>44.98876404494382</v>
      </c>
      <c r="E14" s="33">
        <v>12</v>
      </c>
      <c r="F14" s="26" t="s">
        <v>85</v>
      </c>
    </row>
    <row r="15" spans="1:6" s="9" customFormat="1" ht="22.5" customHeight="1">
      <c r="A15" s="21" t="str">
        <f>Команды!B7</f>
        <v>Перцы</v>
      </c>
      <c r="B15" s="22">
        <v>0.02804398148148148</v>
      </c>
      <c r="C15" s="26">
        <v>10</v>
      </c>
      <c r="D15" s="27">
        <f t="shared" si="0"/>
        <v>31.312422616591007</v>
      </c>
      <c r="E15" s="33">
        <v>13</v>
      </c>
      <c r="F15" s="26" t="s">
        <v>75</v>
      </c>
    </row>
    <row r="16" spans="1:6" s="9" customFormat="1" ht="22.5" customHeight="1">
      <c r="A16" s="21" t="str">
        <f>Команды!B16</f>
        <v>Пурга</v>
      </c>
      <c r="B16" s="22">
        <v>0.02638888888888889</v>
      </c>
      <c r="C16" s="26">
        <v>14</v>
      </c>
      <c r="D16" s="27">
        <f t="shared" si="0"/>
        <v>29.90350877192983</v>
      </c>
      <c r="E16" s="33">
        <v>14</v>
      </c>
      <c r="F16" s="26" t="s">
        <v>83</v>
      </c>
    </row>
    <row r="17" spans="1:6" s="9" customFormat="1" ht="22.5" customHeight="1">
      <c r="A17" s="21" t="str">
        <f>Команды!B5</f>
        <v>Зацеп</v>
      </c>
      <c r="B17" s="22">
        <v>0.028171296296296302</v>
      </c>
      <c r="C17" s="26">
        <v>19</v>
      </c>
      <c r="D17" s="27">
        <f t="shared" si="0"/>
        <v>22.12571898110106</v>
      </c>
      <c r="E17" s="33">
        <v>15</v>
      </c>
      <c r="F17" s="26" t="s">
        <v>73</v>
      </c>
    </row>
    <row r="18" spans="1:6" s="9" customFormat="1" ht="22.5" customHeight="1">
      <c r="A18" s="21" t="str">
        <f>Команды!B10</f>
        <v>Горняшка</v>
      </c>
      <c r="B18" s="22" t="s">
        <v>66</v>
      </c>
      <c r="C18" s="26">
        <v>0</v>
      </c>
      <c r="D18" s="27">
        <v>0</v>
      </c>
      <c r="E18" s="33">
        <v>16</v>
      </c>
      <c r="F18" s="26" t="s">
        <v>78</v>
      </c>
    </row>
    <row r="19" spans="1:5" s="23" customFormat="1" ht="9.75" customHeight="1">
      <c r="A19" s="36"/>
      <c r="B19"/>
      <c r="C19" s="37"/>
      <c r="D19" s="38"/>
      <c r="E19" s="36"/>
    </row>
    <row r="20" spans="1:5" s="23" customFormat="1" ht="32.25" customHeight="1">
      <c r="A20" s="39" t="s">
        <v>87</v>
      </c>
      <c r="B20" s="39"/>
      <c r="C20" s="39"/>
      <c r="D20" s="39"/>
      <c r="E20" s="39"/>
    </row>
    <row r="21" spans="1:5" s="7" customFormat="1" ht="32.25" customHeight="1">
      <c r="A21" s="40" t="s">
        <v>86</v>
      </c>
      <c r="B21" s="40"/>
      <c r="C21" s="40"/>
      <c r="D21" s="40"/>
      <c r="E21" s="40"/>
    </row>
    <row r="22" spans="1:5" s="9" customFormat="1" ht="15.75">
      <c r="A22" s="7"/>
      <c r="D22" s="7"/>
      <c r="E22" s="7"/>
    </row>
    <row r="23" spans="2:3" s="9" customFormat="1" ht="15.75">
      <c r="B23" s="7" t="s">
        <v>10</v>
      </c>
      <c r="C23" s="7"/>
    </row>
    <row r="24" spans="2:3" s="9" customFormat="1" ht="15.75">
      <c r="B24" s="3" t="s">
        <v>11</v>
      </c>
      <c r="C24" s="4"/>
    </row>
    <row r="25" spans="2:3" s="9" customFormat="1" ht="15.75">
      <c r="B25" s="5" t="s">
        <v>12</v>
      </c>
      <c r="C25" s="24">
        <f>Команды!$C$24</f>
        <v>130</v>
      </c>
    </row>
    <row r="26" spans="1:5" ht="15.75">
      <c r="A26" s="9"/>
      <c r="B26" s="5" t="s">
        <v>13</v>
      </c>
      <c r="C26" s="3">
        <f>MIN(B3:B18)</f>
        <v>0.008912037037037038</v>
      </c>
      <c r="D26" s="9"/>
      <c r="E26" s="9"/>
    </row>
  </sheetData>
  <mergeCells count="3">
    <mergeCell ref="A1:E1"/>
    <mergeCell ref="A20:E20"/>
    <mergeCell ref="A21:E21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="75" zoomScaleNormal="75" workbookViewId="0" topLeftCell="A1">
      <selection activeCell="J7" sqref="J7"/>
    </sheetView>
  </sheetViews>
  <sheetFormatPr defaultColWidth="9.00390625" defaultRowHeight="12.75"/>
  <cols>
    <col min="1" max="1" width="26.25390625" style="7" bestFit="1" customWidth="1"/>
    <col min="2" max="2" width="30.00390625" style="7" customWidth="1"/>
    <col min="3" max="3" width="22.00390625" style="7" bestFit="1" customWidth="1"/>
    <col min="4" max="4" width="18.25390625" style="7" customWidth="1"/>
    <col min="5" max="5" width="11.625" style="7" customWidth="1"/>
    <col min="6" max="6" width="23.375" style="7" customWidth="1"/>
    <col min="7" max="16384" width="9.125" style="7" customWidth="1"/>
  </cols>
  <sheetData>
    <row r="1" spans="1:5" ht="42.75" customHeight="1">
      <c r="A1" s="34" t="str">
        <f>Команды!$B$25</f>
        <v>Этап "Гонка связок"</v>
      </c>
      <c r="B1" s="34"/>
      <c r="C1" s="34"/>
      <c r="D1" s="34"/>
      <c r="E1" s="34"/>
    </row>
    <row r="2" spans="1:6" s="8" customFormat="1" ht="22.5" customHeight="1">
      <c r="A2" s="19" t="s">
        <v>5</v>
      </c>
      <c r="B2" s="19" t="s">
        <v>6</v>
      </c>
      <c r="C2" s="19" t="s">
        <v>7</v>
      </c>
      <c r="D2" s="19" t="s">
        <v>8</v>
      </c>
      <c r="E2" s="19" t="s">
        <v>9</v>
      </c>
      <c r="F2" s="35"/>
    </row>
    <row r="3" spans="1:6" s="9" customFormat="1" ht="22.5" customHeight="1">
      <c r="A3" s="21" t="str">
        <f>Команды!B8</f>
        <v>Скиф-2</v>
      </c>
      <c r="B3" s="22">
        <v>0.006481481481481481</v>
      </c>
      <c r="C3" s="26">
        <v>0</v>
      </c>
      <c r="D3" s="27">
        <f>$C$24*$C$25/B3-C3</f>
        <v>100</v>
      </c>
      <c r="E3" s="32">
        <v>1</v>
      </c>
      <c r="F3" s="35" t="s">
        <v>92</v>
      </c>
    </row>
    <row r="4" spans="1:6" s="9" customFormat="1" ht="22.5" customHeight="1">
      <c r="A4" s="21" t="str">
        <f>Команды!B17</f>
        <v>Тверь</v>
      </c>
      <c r="B4" s="22">
        <v>0.006574074074074073</v>
      </c>
      <c r="C4" s="26">
        <v>0</v>
      </c>
      <c r="D4" s="27">
        <f>$C$24*$C$25/B4-C4</f>
        <v>98.59154929577466</v>
      </c>
      <c r="E4" s="32">
        <v>2</v>
      </c>
      <c r="F4" s="35" t="s">
        <v>93</v>
      </c>
    </row>
    <row r="5" spans="1:6" s="9" customFormat="1" ht="22.5" customHeight="1">
      <c r="A5" s="21" t="str">
        <f>Команды!B6</f>
        <v>Кострома-1</v>
      </c>
      <c r="B5" s="22">
        <v>0.006643518518518518</v>
      </c>
      <c r="C5" s="26">
        <v>3</v>
      </c>
      <c r="D5" s="27">
        <f>$C$24*$C$25/B5-C5</f>
        <v>94.5609756097561</v>
      </c>
      <c r="E5" s="32">
        <v>3</v>
      </c>
      <c r="F5" s="35" t="s">
        <v>94</v>
      </c>
    </row>
    <row r="6" spans="1:6" s="9" customFormat="1" ht="22.5" customHeight="1">
      <c r="A6" s="21" t="str">
        <f>Команды!B15</f>
        <v>Скиф-1</v>
      </c>
      <c r="B6" s="22">
        <v>0.00863425925925926</v>
      </c>
      <c r="C6" s="26">
        <v>0</v>
      </c>
      <c r="D6" s="27">
        <f>$C$24*$C$25/B6-C6</f>
        <v>75.06702412868633</v>
      </c>
      <c r="E6" s="33">
        <v>4</v>
      </c>
      <c r="F6" s="35"/>
    </row>
    <row r="7" spans="1:6" s="9" customFormat="1" ht="22.5" customHeight="1">
      <c r="A7" s="21" t="str">
        <f>Команды!B12</f>
        <v>Ирбис</v>
      </c>
      <c r="B7" s="22">
        <v>0.007905092592592592</v>
      </c>
      <c r="C7" s="26">
        <v>10</v>
      </c>
      <c r="D7" s="27">
        <f>$C$24*$C$25/B7-C7</f>
        <v>71.99121522693997</v>
      </c>
      <c r="E7" s="33">
        <v>5</v>
      </c>
      <c r="F7" s="35"/>
    </row>
    <row r="8" spans="1:6" s="9" customFormat="1" ht="22.5" customHeight="1">
      <c r="A8" s="21" t="str">
        <f>Команды!B11</f>
        <v>Кострома-2</v>
      </c>
      <c r="B8" s="22">
        <v>0.007916666666666667</v>
      </c>
      <c r="C8" s="26">
        <v>10</v>
      </c>
      <c r="D8" s="27">
        <f>$C$24*$C$25/B8-C8</f>
        <v>71.87134502923976</v>
      </c>
      <c r="E8" s="33">
        <v>6</v>
      </c>
      <c r="F8" s="35"/>
    </row>
    <row r="9" spans="1:6" s="9" customFormat="1" ht="22.5" customHeight="1">
      <c r="A9" s="21" t="str">
        <f>Команды!B16</f>
        <v>Пурга</v>
      </c>
      <c r="B9" s="22">
        <v>0.010902777777777777</v>
      </c>
      <c r="C9" s="26">
        <v>13</v>
      </c>
      <c r="D9" s="27">
        <f>$C$24*$C$25/B9-C9</f>
        <v>46.447983014862</v>
      </c>
      <c r="E9" s="33">
        <v>7</v>
      </c>
      <c r="F9" s="35"/>
    </row>
    <row r="10" spans="1:6" s="9" customFormat="1" ht="22.5" customHeight="1">
      <c r="A10" s="21" t="str">
        <f>Команды!B13</f>
        <v>Политех</v>
      </c>
      <c r="B10" s="22">
        <v>0.010092592592592592</v>
      </c>
      <c r="C10" s="26">
        <v>27</v>
      </c>
      <c r="D10" s="27">
        <f>$C$24*$C$25/B10-C10</f>
        <v>37.22018348623854</v>
      </c>
      <c r="E10" s="33">
        <v>8</v>
      </c>
      <c r="F10" s="35"/>
    </row>
    <row r="11" spans="1:6" s="9" customFormat="1" ht="22.5" customHeight="1">
      <c r="A11" s="21" t="str">
        <f>Команды!B5</f>
        <v>Зацеп</v>
      </c>
      <c r="B11" s="22">
        <v>0.013726851851851851</v>
      </c>
      <c r="C11" s="26">
        <v>10</v>
      </c>
      <c r="D11" s="27">
        <f>$C$24*$C$25/B11-C11</f>
        <v>37.21753794266442</v>
      </c>
      <c r="E11" s="33">
        <v>9</v>
      </c>
      <c r="F11" s="35"/>
    </row>
    <row r="12" spans="1:6" s="9" customFormat="1" ht="22.5" customHeight="1">
      <c r="A12" s="21" t="str">
        <f>Команды!B3</f>
        <v>Скиф-4</v>
      </c>
      <c r="B12" s="22">
        <v>0.009212962962962963</v>
      </c>
      <c r="C12" s="26">
        <v>34</v>
      </c>
      <c r="D12" s="27">
        <f>$C$24*$C$25/B12-C12</f>
        <v>36.35175879396985</v>
      </c>
      <c r="E12" s="33">
        <v>10</v>
      </c>
      <c r="F12" s="35"/>
    </row>
    <row r="13" spans="1:6" s="9" customFormat="1" ht="22.5" customHeight="1">
      <c r="A13" s="21" t="str">
        <f>Команды!B7</f>
        <v>Перцы</v>
      </c>
      <c r="B13" s="22">
        <v>0.011840277777777778</v>
      </c>
      <c r="C13" s="26">
        <v>21</v>
      </c>
      <c r="D13" s="27">
        <f>$C$24*$C$25/B13-C13</f>
        <v>33.74095796676442</v>
      </c>
      <c r="E13" s="33">
        <v>11</v>
      </c>
      <c r="F13" s="35"/>
    </row>
    <row r="14" spans="1:6" s="9" customFormat="1" ht="22.5" customHeight="1">
      <c r="A14" s="21" t="str">
        <f>Команды!B4</f>
        <v>Радуга</v>
      </c>
      <c r="B14" s="22">
        <v>0.013888888888888888</v>
      </c>
      <c r="C14" s="26">
        <v>41</v>
      </c>
      <c r="D14" s="27">
        <f>$C$24*$C$25/B14-C14</f>
        <v>5.666666666666671</v>
      </c>
      <c r="E14" s="33">
        <v>12</v>
      </c>
      <c r="F14" s="35"/>
    </row>
    <row r="15" spans="1:6" s="9" customFormat="1" ht="22.5" customHeight="1">
      <c r="A15" s="21" t="str">
        <f>Команды!B10</f>
        <v>Горняшка</v>
      </c>
      <c r="B15" s="22">
        <v>0.013599537037037037</v>
      </c>
      <c r="C15" s="26">
        <v>47</v>
      </c>
      <c r="D15" s="27">
        <f>$C$24*$C$25/B15-C15</f>
        <v>0.6595744680851041</v>
      </c>
      <c r="E15" s="33">
        <v>13</v>
      </c>
      <c r="F15" s="35"/>
    </row>
    <row r="16" spans="1:6" s="9" customFormat="1" ht="22.5" customHeight="1">
      <c r="A16" s="21" t="str">
        <f>Команды!B9</f>
        <v>Скиф-3</v>
      </c>
      <c r="B16" s="22">
        <v>0.013888888888888888</v>
      </c>
      <c r="C16" s="26">
        <v>49</v>
      </c>
      <c r="D16" s="27">
        <v>0</v>
      </c>
      <c r="E16" s="33">
        <v>14</v>
      </c>
      <c r="F16" s="35"/>
    </row>
    <row r="17" spans="1:6" s="9" customFormat="1" ht="22.5" customHeight="1">
      <c r="A17" s="21" t="str">
        <f>Команды!B14</f>
        <v>Рыбы</v>
      </c>
      <c r="B17" s="22" t="s">
        <v>66</v>
      </c>
      <c r="C17" s="26">
        <v>18</v>
      </c>
      <c r="D17" s="27">
        <v>0</v>
      </c>
      <c r="E17" s="33">
        <v>15</v>
      </c>
      <c r="F17" s="35"/>
    </row>
    <row r="18" spans="1:5" s="23" customFormat="1" ht="10.5" customHeight="1">
      <c r="A18" s="36"/>
      <c r="B18"/>
      <c r="C18" s="37"/>
      <c r="D18" s="38"/>
      <c r="E18" s="36"/>
    </row>
    <row r="19" spans="1:5" s="23" customFormat="1" ht="31.5" customHeight="1">
      <c r="A19" s="39" t="s">
        <v>87</v>
      </c>
      <c r="B19" s="39"/>
      <c r="C19" s="39"/>
      <c r="D19" s="39"/>
      <c r="E19" s="39"/>
    </row>
    <row r="20" spans="1:5" ht="31.5" customHeight="1">
      <c r="A20" s="40" t="s">
        <v>86</v>
      </c>
      <c r="B20" s="40"/>
      <c r="C20" s="40"/>
      <c r="D20" s="40"/>
      <c r="E20" s="40"/>
    </row>
    <row r="21" spans="2:3" ht="15.75">
      <c r="B21" s="9"/>
      <c r="C21" s="9"/>
    </row>
    <row r="22" spans="2:3" s="9" customFormat="1" ht="15.75">
      <c r="B22" s="7" t="s">
        <v>10</v>
      </c>
      <c r="C22" s="7"/>
    </row>
    <row r="23" spans="2:3" s="9" customFormat="1" ht="15.75">
      <c r="B23" s="3" t="s">
        <v>11</v>
      </c>
      <c r="C23" s="4"/>
    </row>
    <row r="24" spans="2:3" s="9" customFormat="1" ht="15.75">
      <c r="B24" s="5" t="s">
        <v>12</v>
      </c>
      <c r="C24" s="24">
        <f>Команды!$C$25</f>
        <v>100</v>
      </c>
    </row>
    <row r="25" spans="2:3" s="9" customFormat="1" ht="15.75">
      <c r="B25" s="5" t="s">
        <v>13</v>
      </c>
      <c r="C25" s="6">
        <f>MIN(B3:B17)</f>
        <v>0.006481481481481481</v>
      </c>
    </row>
  </sheetData>
  <mergeCells count="3">
    <mergeCell ref="A1:E1"/>
    <mergeCell ref="A19:E19"/>
    <mergeCell ref="A20:E2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Зверюга</cp:lastModifiedBy>
  <cp:lastPrinted>2008-02-25T10:51:36Z</cp:lastPrinted>
  <dcterms:created xsi:type="dcterms:W3CDTF">2008-02-21T20:23:20Z</dcterms:created>
  <dcterms:modified xsi:type="dcterms:W3CDTF">2008-02-25T11:17:46Z</dcterms:modified>
  <cp:category/>
  <cp:version/>
  <cp:contentType/>
  <cp:contentStatus/>
</cp:coreProperties>
</file>